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alculator" sheetId="1" r:id="rId4"/>
  </sheets>
  <definedNames/>
  <calcPr/>
</workbook>
</file>

<file path=xl/comments1.xml><?xml version="1.0" encoding="utf-8"?>
<comments xmlns:r="http://schemas.openxmlformats.org/officeDocument/2006/relationships" xmlns="http://schemas.openxmlformats.org/spreadsheetml/2006/main">
  <authors>
    <author/>
  </authors>
  <commentList>
    <comment authorId="0" ref="B3">
      <text>
        <t xml:space="preserve">Constant Dry Air Specific Heat</t>
      </text>
    </comment>
    <comment authorId="0" ref="F3">
      <text>
        <t xml:space="preserve">Constant Dry Air Specific Heat</t>
      </text>
    </comment>
    <comment authorId="0" ref="J3">
      <text>
        <t xml:space="preserve">Constant Dry Air Specific Heat</t>
      </text>
    </comment>
    <comment authorId="0" ref="B4">
      <text>
        <t xml:space="preserve">Constant Dry air density</t>
      </text>
    </comment>
    <comment authorId="0" ref="F4">
      <text>
        <t xml:space="preserve">Constant Dry air density</t>
      </text>
    </comment>
    <comment authorId="0" ref="J4">
      <text>
        <t xml:space="preserve">Constant Dry air density</t>
      </text>
    </comment>
    <comment authorId="0" ref="B7">
      <text>
        <t xml:space="preserve">Input the height of the room</t>
      </text>
    </comment>
    <comment authorId="0" ref="F7">
      <text>
        <t xml:space="preserve">Input the height of the room</t>
      </text>
    </comment>
    <comment authorId="0" ref="J7">
      <text>
        <t xml:space="preserve">Input the height of the room</t>
      </text>
    </comment>
    <comment authorId="0" ref="B8">
      <text>
        <t xml:space="preserve">Input the room area</t>
      </text>
    </comment>
    <comment authorId="0" ref="F8">
      <text>
        <t xml:space="preserve">Input the room area</t>
      </text>
    </comment>
    <comment authorId="0" ref="J8">
      <text>
        <t xml:space="preserve">Input the room area</t>
      </text>
    </comment>
    <comment authorId="0" ref="B9">
      <text>
        <t xml:space="preserve">Input the starting temperature</t>
      </text>
    </comment>
    <comment authorId="0" ref="F9">
      <text>
        <t xml:space="preserve">Input the starting temperature</t>
      </text>
    </comment>
    <comment authorId="0" ref="J9">
      <text>
        <t xml:space="preserve">Input the starting temperature</t>
      </text>
    </comment>
    <comment authorId="0" ref="B10">
      <text>
        <t xml:space="preserve">Enter the target temperature</t>
      </text>
    </comment>
    <comment authorId="0" ref="F10">
      <text>
        <t xml:space="preserve">Enter the target temperature</t>
      </text>
    </comment>
    <comment authorId="0" ref="J10">
      <text>
        <t xml:space="preserve">Enter the target temperature</t>
      </text>
    </comment>
    <comment authorId="0" ref="B11">
      <text>
        <t xml:space="preserve">Enter the source voltage</t>
      </text>
    </comment>
    <comment authorId="0" ref="F11">
      <text>
        <t xml:space="preserve">Enter the resistance value</t>
      </text>
    </comment>
    <comment authorId="0" ref="J11">
      <text>
        <t xml:space="preserve">Enter the resistance value</t>
      </text>
    </comment>
    <comment authorId="0" ref="B12">
      <text>
        <t xml:space="preserve">Enter the resistance value</t>
      </text>
    </comment>
    <comment authorId="0" ref="F12">
      <text>
        <t xml:space="preserve">Enter the time in minutes</t>
      </text>
    </comment>
    <comment authorId="0" ref="J12">
      <text>
        <t xml:space="preserve">Enter the source voltage</t>
      </text>
    </comment>
    <comment authorId="0" ref="B13">
      <text>
        <t xml:space="preserve">Enter the time in minutes</t>
      </text>
    </comment>
    <comment authorId="0" ref="F13">
      <text>
        <t xml:space="preserve">Enter the number of resistances</t>
      </text>
    </comment>
    <comment authorId="0" ref="J13">
      <text>
        <t xml:space="preserve">Enter the number of resistances</t>
      </text>
    </comment>
  </commentList>
</comments>
</file>

<file path=xl/sharedStrings.xml><?xml version="1.0" encoding="utf-8"?>
<sst xmlns="http://schemas.openxmlformats.org/spreadsheetml/2006/main" count="103" uniqueCount="41">
  <si>
    <t>Calculate Number of Resistor</t>
  </si>
  <si>
    <t>Calculate Voltage</t>
  </si>
  <si>
    <t>Calculate time of heat</t>
  </si>
  <si>
    <t>READ ME:</t>
  </si>
  <si>
    <t>Constants</t>
  </si>
  <si>
    <t>Value</t>
  </si>
  <si>
    <t>Unit</t>
  </si>
  <si>
    <t>This calculator was used to calcualte the number of resistors, voltage and time of heat needed to heat between specific temperatures. To use it, simply adjust the variable section with the desired values and the calculations will automatically update.</t>
  </si>
  <si>
    <t>Dry Air Specific Heat</t>
  </si>
  <si>
    <t>J/gK</t>
  </si>
  <si>
    <t>Dry Hair Specific Heat</t>
  </si>
  <si>
    <t>Dry Air Density</t>
  </si>
  <si>
    <t>g/m^3</t>
  </si>
  <si>
    <t>Variables</t>
  </si>
  <si>
    <t>Room Height</t>
  </si>
  <si>
    <t>m</t>
  </si>
  <si>
    <t>Room Area</t>
  </si>
  <si>
    <t>m^2</t>
  </si>
  <si>
    <t>Starting Temperature</t>
  </si>
  <si>
    <t>celcius</t>
  </si>
  <si>
    <t>Starting Tempature</t>
  </si>
  <si>
    <t>Target Temperature</t>
  </si>
  <si>
    <t>Target Tempature</t>
  </si>
  <si>
    <t>Source Voltage</t>
  </si>
  <si>
    <t>volt</t>
  </si>
  <si>
    <t>Resistance Value</t>
  </si>
  <si>
    <t>ohm</t>
  </si>
  <si>
    <t>Time to heat room</t>
  </si>
  <si>
    <t>minutes</t>
  </si>
  <si>
    <t>Voltage</t>
  </si>
  <si>
    <t>Number of resistance</t>
  </si>
  <si>
    <t>Computed Values</t>
  </si>
  <si>
    <t>Energy to heat room</t>
  </si>
  <si>
    <t>J</t>
  </si>
  <si>
    <t>Power to heat room</t>
  </si>
  <si>
    <t>watt</t>
  </si>
  <si>
    <t>Total Current</t>
  </si>
  <si>
    <t>A</t>
  </si>
  <si>
    <t>V</t>
  </si>
  <si>
    <t>Number of resistor</t>
  </si>
  <si>
    <t>Resistor Wattage Rating</t>
  </si>
</sst>
</file>

<file path=xl/styles.xml><?xml version="1.0" encoding="utf-8"?>
<styleSheet xmlns="http://schemas.openxmlformats.org/spreadsheetml/2006/main" xmlns:x14ac="http://schemas.microsoft.com/office/spreadsheetml/2009/9/ac" xmlns:mc="http://schemas.openxmlformats.org/markup-compatibility/2006">
  <fonts count="4">
    <font>
      <sz val="10.0"/>
      <color rgb="FF000000"/>
      <name val="Arial"/>
      <scheme val="minor"/>
    </font>
    <font>
      <b/>
      <u/>
      <sz val="14.0"/>
      <color theme="1"/>
      <name val="Times New Roman"/>
    </font>
    <font>
      <sz val="14.0"/>
      <color theme="1"/>
      <name val="Times New Roman"/>
    </font>
    <font>
      <b/>
      <sz val="14.0"/>
      <color theme="1"/>
      <name val="Times New Roman"/>
    </font>
  </fonts>
  <fills count="3">
    <fill>
      <patternFill patternType="none"/>
    </fill>
    <fill>
      <patternFill patternType="lightGray"/>
    </fill>
    <fill>
      <patternFill patternType="solid">
        <fgColor rgb="FFFFFFFF"/>
        <bgColor rgb="FFFFFFFF"/>
      </patternFill>
    </fill>
  </fills>
  <borders count="1">
    <border/>
  </borders>
  <cellStyleXfs count="1">
    <xf borderId="0" fillId="0" fontId="0" numFmtId="0" applyAlignment="1" applyFont="1"/>
  </cellStyleXfs>
  <cellXfs count="12">
    <xf borderId="0" fillId="0" fontId="0" numFmtId="0" xfId="0" applyAlignment="1" applyFont="1">
      <alignment readingOrder="0" shrinkToFit="0" vertical="bottom" wrapText="0"/>
    </xf>
    <xf borderId="0" fillId="0" fontId="1" numFmtId="0" xfId="0" applyAlignment="1" applyFont="1">
      <alignment vertical="bottom"/>
    </xf>
    <xf borderId="0" fillId="0" fontId="2" numFmtId="0" xfId="0" applyAlignment="1" applyFont="1">
      <alignment vertical="bottom"/>
    </xf>
    <xf borderId="0" fillId="0" fontId="3" numFmtId="0" xfId="0" applyAlignment="1" applyFont="1">
      <alignment vertical="bottom"/>
    </xf>
    <xf borderId="0" fillId="0" fontId="2" numFmtId="0" xfId="0" applyAlignment="1" applyFont="1">
      <alignment shrinkToFit="0" vertical="top" wrapText="1"/>
    </xf>
    <xf borderId="0" fillId="0" fontId="2" numFmtId="4" xfId="0" applyAlignment="1" applyFont="1" applyNumberFormat="1">
      <alignment horizontal="right" vertical="bottom"/>
    </xf>
    <xf borderId="0" fillId="0" fontId="2" numFmtId="0" xfId="0" applyAlignment="1" applyFont="1">
      <alignment horizontal="right" vertical="bottom"/>
    </xf>
    <xf borderId="0" fillId="0" fontId="2" numFmtId="0" xfId="0" applyAlignment="1" applyFont="1">
      <alignment vertical="top"/>
    </xf>
    <xf borderId="0" fillId="0" fontId="3" numFmtId="0" xfId="0" applyAlignment="1" applyFont="1">
      <alignment horizontal="right" vertical="bottom"/>
    </xf>
    <xf borderId="0" fillId="2" fontId="3" numFmtId="0" xfId="0" applyAlignment="1" applyFill="1" applyFont="1">
      <alignment vertical="bottom"/>
    </xf>
    <xf borderId="0" fillId="2" fontId="3" numFmtId="0" xfId="0" applyAlignment="1" applyFont="1">
      <alignment horizontal="right" vertical="bottom"/>
    </xf>
    <xf borderId="0" fillId="0" fontId="2"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7.63"/>
    <col customWidth="1" min="5" max="5" width="21.88"/>
    <col customWidth="1" min="9" max="9" width="24.13"/>
  </cols>
  <sheetData>
    <row r="1">
      <c r="A1" s="1" t="s">
        <v>0</v>
      </c>
      <c r="D1" s="2"/>
      <c r="E1" s="1" t="s">
        <v>1</v>
      </c>
      <c r="H1" s="2"/>
      <c r="I1" s="1" t="s">
        <v>2</v>
      </c>
      <c r="L1" s="2"/>
      <c r="M1" s="1" t="s">
        <v>3</v>
      </c>
    </row>
    <row r="2">
      <c r="A2" s="3" t="s">
        <v>4</v>
      </c>
      <c r="B2" s="3" t="s">
        <v>5</v>
      </c>
      <c r="C2" s="3" t="s">
        <v>6</v>
      </c>
      <c r="D2" s="2"/>
      <c r="E2" s="3" t="s">
        <v>4</v>
      </c>
      <c r="F2" s="3" t="s">
        <v>5</v>
      </c>
      <c r="G2" s="3" t="s">
        <v>6</v>
      </c>
      <c r="H2" s="2"/>
      <c r="I2" s="3" t="s">
        <v>4</v>
      </c>
      <c r="J2" s="3" t="s">
        <v>5</v>
      </c>
      <c r="K2" s="3" t="s">
        <v>6</v>
      </c>
      <c r="L2" s="2"/>
      <c r="M2" s="4" t="s">
        <v>7</v>
      </c>
    </row>
    <row r="3">
      <c r="A3" s="2" t="s">
        <v>8</v>
      </c>
      <c r="B3" s="5">
        <v>1.0</v>
      </c>
      <c r="C3" s="2" t="s">
        <v>9</v>
      </c>
      <c r="D3" s="2"/>
      <c r="E3" s="2" t="s">
        <v>10</v>
      </c>
      <c r="F3" s="5">
        <v>1.0</v>
      </c>
      <c r="G3" s="2" t="s">
        <v>9</v>
      </c>
      <c r="H3" s="2"/>
      <c r="I3" s="2" t="s">
        <v>10</v>
      </c>
      <c r="J3" s="5">
        <v>1.0</v>
      </c>
      <c r="K3" s="2" t="s">
        <v>9</v>
      </c>
      <c r="L3" s="2"/>
    </row>
    <row r="4">
      <c r="A4" s="2" t="s">
        <v>11</v>
      </c>
      <c r="B4" s="6">
        <v>1275.0</v>
      </c>
      <c r="C4" s="2" t="s">
        <v>12</v>
      </c>
      <c r="D4" s="2"/>
      <c r="E4" s="2" t="s">
        <v>11</v>
      </c>
      <c r="F4" s="6">
        <v>1275.0</v>
      </c>
      <c r="G4" s="2" t="s">
        <v>12</v>
      </c>
      <c r="H4" s="2"/>
      <c r="I4" s="2" t="s">
        <v>11</v>
      </c>
      <c r="J4" s="6">
        <v>1275.0</v>
      </c>
      <c r="K4" s="2" t="s">
        <v>12</v>
      </c>
      <c r="L4" s="2"/>
    </row>
    <row r="5">
      <c r="A5" s="2"/>
      <c r="B5" s="2"/>
      <c r="C5" s="2"/>
      <c r="D5" s="2"/>
      <c r="E5" s="2"/>
      <c r="F5" s="2"/>
      <c r="G5" s="2"/>
      <c r="H5" s="2"/>
      <c r="I5" s="2"/>
      <c r="J5" s="2"/>
      <c r="K5" s="2"/>
      <c r="L5" s="2"/>
    </row>
    <row r="6">
      <c r="A6" s="3" t="s">
        <v>13</v>
      </c>
      <c r="B6" s="3" t="s">
        <v>5</v>
      </c>
      <c r="C6" s="3" t="s">
        <v>6</v>
      </c>
      <c r="D6" s="2"/>
      <c r="E6" s="3" t="s">
        <v>13</v>
      </c>
      <c r="F6" s="3" t="s">
        <v>5</v>
      </c>
      <c r="G6" s="3" t="s">
        <v>6</v>
      </c>
      <c r="H6" s="2"/>
      <c r="I6" s="3" t="s">
        <v>13</v>
      </c>
      <c r="J6" s="3" t="s">
        <v>5</v>
      </c>
      <c r="K6" s="3" t="s">
        <v>6</v>
      </c>
      <c r="L6" s="2"/>
    </row>
    <row r="7">
      <c r="A7" s="2" t="s">
        <v>14</v>
      </c>
      <c r="B7" s="6">
        <v>0.71</v>
      </c>
      <c r="C7" s="2" t="s">
        <v>15</v>
      </c>
      <c r="D7" s="2"/>
      <c r="E7" s="2" t="s">
        <v>14</v>
      </c>
      <c r="F7" s="6">
        <v>0.71</v>
      </c>
      <c r="G7" s="2" t="s">
        <v>15</v>
      </c>
      <c r="H7" s="2"/>
      <c r="I7" s="2" t="s">
        <v>14</v>
      </c>
      <c r="J7" s="6">
        <v>0.71</v>
      </c>
      <c r="K7" s="2" t="s">
        <v>15</v>
      </c>
      <c r="L7" s="2"/>
    </row>
    <row r="8">
      <c r="A8" s="2" t="s">
        <v>16</v>
      </c>
      <c r="B8" s="6">
        <v>0.2706</v>
      </c>
      <c r="C8" s="2" t="s">
        <v>17</v>
      </c>
      <c r="D8" s="2"/>
      <c r="E8" s="2" t="s">
        <v>16</v>
      </c>
      <c r="F8" s="6">
        <v>0.2706</v>
      </c>
      <c r="G8" s="2" t="s">
        <v>17</v>
      </c>
      <c r="H8" s="2"/>
      <c r="I8" s="2" t="s">
        <v>16</v>
      </c>
      <c r="J8" s="6">
        <v>0.2706</v>
      </c>
      <c r="K8" s="2" t="s">
        <v>17</v>
      </c>
      <c r="L8" s="2"/>
    </row>
    <row r="9">
      <c r="A9" s="2" t="s">
        <v>18</v>
      </c>
      <c r="B9" s="6">
        <v>17.0</v>
      </c>
      <c r="C9" s="2" t="s">
        <v>19</v>
      </c>
      <c r="D9" s="2"/>
      <c r="E9" s="2" t="s">
        <v>20</v>
      </c>
      <c r="F9" s="6">
        <v>17.0</v>
      </c>
      <c r="G9" s="2" t="s">
        <v>19</v>
      </c>
      <c r="H9" s="2"/>
      <c r="I9" s="2" t="s">
        <v>20</v>
      </c>
      <c r="J9" s="6">
        <v>17.0</v>
      </c>
      <c r="K9" s="2" t="s">
        <v>19</v>
      </c>
      <c r="L9" s="2"/>
    </row>
    <row r="10">
      <c r="A10" s="2" t="s">
        <v>21</v>
      </c>
      <c r="B10" s="6">
        <v>26.0</v>
      </c>
      <c r="C10" s="2" t="s">
        <v>19</v>
      </c>
      <c r="D10" s="2"/>
      <c r="E10" s="2" t="s">
        <v>22</v>
      </c>
      <c r="F10" s="6">
        <v>26.0</v>
      </c>
      <c r="G10" s="2" t="s">
        <v>19</v>
      </c>
      <c r="H10" s="2"/>
      <c r="I10" s="2" t="s">
        <v>22</v>
      </c>
      <c r="J10" s="6">
        <v>26.0</v>
      </c>
      <c r="K10" s="2" t="s">
        <v>19</v>
      </c>
      <c r="L10" s="2"/>
    </row>
    <row r="11">
      <c r="A11" s="2" t="s">
        <v>23</v>
      </c>
      <c r="B11" s="6">
        <v>5.0</v>
      </c>
      <c r="C11" s="2" t="s">
        <v>24</v>
      </c>
      <c r="D11" s="2"/>
      <c r="E11" s="2" t="s">
        <v>25</v>
      </c>
      <c r="F11" s="6">
        <v>220.0</v>
      </c>
      <c r="G11" s="2" t="s">
        <v>26</v>
      </c>
      <c r="H11" s="2"/>
      <c r="I11" s="2" t="s">
        <v>25</v>
      </c>
      <c r="J11" s="6">
        <v>220.0</v>
      </c>
      <c r="K11" s="2" t="s">
        <v>26</v>
      </c>
      <c r="L11" s="2"/>
    </row>
    <row r="12">
      <c r="A12" s="2" t="s">
        <v>25</v>
      </c>
      <c r="B12" s="6">
        <v>220.0</v>
      </c>
      <c r="C12" s="2" t="s">
        <v>26</v>
      </c>
      <c r="D12" s="2"/>
      <c r="E12" s="2" t="s">
        <v>27</v>
      </c>
      <c r="F12" s="6">
        <v>20.0</v>
      </c>
      <c r="G12" s="2" t="s">
        <v>28</v>
      </c>
      <c r="H12" s="2"/>
      <c r="I12" s="2" t="s">
        <v>29</v>
      </c>
      <c r="J12" s="6">
        <v>5.0</v>
      </c>
      <c r="K12" s="2" t="s">
        <v>24</v>
      </c>
      <c r="L12" s="2"/>
    </row>
    <row r="13">
      <c r="A13" s="2" t="s">
        <v>27</v>
      </c>
      <c r="B13" s="6">
        <v>20.0</v>
      </c>
      <c r="C13" s="2" t="s">
        <v>28</v>
      </c>
      <c r="D13" s="2"/>
      <c r="E13" s="2" t="s">
        <v>30</v>
      </c>
      <c r="F13" s="6">
        <v>17.0</v>
      </c>
      <c r="G13" s="2"/>
      <c r="H13" s="2"/>
      <c r="I13" s="2" t="s">
        <v>30</v>
      </c>
      <c r="J13" s="6">
        <v>17.0</v>
      </c>
      <c r="K13" s="2"/>
      <c r="L13" s="2"/>
      <c r="M13" s="7"/>
      <c r="N13" s="7"/>
      <c r="O13" s="7"/>
    </row>
    <row r="14">
      <c r="A14" s="2"/>
      <c r="B14" s="2"/>
      <c r="C14" s="2"/>
      <c r="D14" s="2"/>
      <c r="E14" s="2"/>
      <c r="F14" s="2"/>
      <c r="G14" s="2"/>
      <c r="H14" s="2"/>
      <c r="I14" s="2"/>
      <c r="J14" s="2"/>
      <c r="K14" s="2"/>
      <c r="L14" s="2"/>
      <c r="M14" s="7"/>
      <c r="N14" s="7"/>
      <c r="O14" s="7"/>
    </row>
    <row r="15">
      <c r="A15" s="3" t="s">
        <v>31</v>
      </c>
      <c r="B15" s="3" t="s">
        <v>5</v>
      </c>
      <c r="C15" s="3" t="s">
        <v>6</v>
      </c>
      <c r="D15" s="2"/>
      <c r="E15" s="3" t="s">
        <v>31</v>
      </c>
      <c r="F15" s="3" t="s">
        <v>5</v>
      </c>
      <c r="G15" s="3" t="s">
        <v>6</v>
      </c>
      <c r="H15" s="2"/>
      <c r="I15" s="3" t="s">
        <v>31</v>
      </c>
      <c r="J15" s="3" t="s">
        <v>5</v>
      </c>
      <c r="K15" s="3" t="s">
        <v>6</v>
      </c>
      <c r="L15" s="2"/>
      <c r="M15" s="7"/>
      <c r="N15" s="7"/>
      <c r="O15" s="7"/>
    </row>
    <row r="16">
      <c r="A16" s="2" t="s">
        <v>32</v>
      </c>
      <c r="B16" s="6">
        <f>B3*B4*B8*B7*(B10-B9)</f>
        <v>2204.64585</v>
      </c>
      <c r="C16" s="2" t="s">
        <v>33</v>
      </c>
      <c r="D16" s="2"/>
      <c r="E16" s="2" t="s">
        <v>32</v>
      </c>
      <c r="F16" s="6">
        <f>F3*F4*F8*F7*(F10-F9)</f>
        <v>2204.64585</v>
      </c>
      <c r="G16" s="2" t="s">
        <v>33</v>
      </c>
      <c r="H16" s="2"/>
      <c r="I16" s="2" t="s">
        <v>32</v>
      </c>
      <c r="J16" s="6">
        <f>J3*J4*J8*J7*(J10-J9)</f>
        <v>2204.64585</v>
      </c>
      <c r="K16" s="2" t="s">
        <v>33</v>
      </c>
      <c r="L16" s="2"/>
      <c r="M16" s="7"/>
      <c r="N16" s="7"/>
      <c r="O16" s="7"/>
    </row>
    <row r="17">
      <c r="A17" s="2" t="s">
        <v>34</v>
      </c>
      <c r="B17" s="6">
        <f>B16/(B13*60)</f>
        <v>1.837204875</v>
      </c>
      <c r="C17" s="2" t="s">
        <v>35</v>
      </c>
      <c r="D17" s="2"/>
      <c r="E17" s="2" t="s">
        <v>34</v>
      </c>
      <c r="F17" s="6">
        <f>F16/(F12*60)</f>
        <v>1.837204875</v>
      </c>
      <c r="G17" s="2" t="s">
        <v>35</v>
      </c>
      <c r="H17" s="2"/>
      <c r="I17" s="2" t="s">
        <v>34</v>
      </c>
      <c r="J17" s="6">
        <f>J13*POW(J12,2)/J11</f>
        <v>1.931818182</v>
      </c>
      <c r="K17" s="2" t="s">
        <v>35</v>
      </c>
      <c r="L17" s="2"/>
      <c r="M17" s="2"/>
      <c r="N17" s="2"/>
      <c r="O17" s="2"/>
    </row>
    <row r="18">
      <c r="A18" s="2" t="s">
        <v>36</v>
      </c>
      <c r="B18" s="6">
        <f>B17/B11</f>
        <v>0.367440975</v>
      </c>
      <c r="C18" s="2" t="s">
        <v>37</v>
      </c>
      <c r="D18" s="2"/>
      <c r="E18" s="3" t="s">
        <v>29</v>
      </c>
      <c r="F18" s="8">
        <f>SQRT(F11*F17/F13)</f>
        <v>4.876022201</v>
      </c>
      <c r="G18" s="2" t="s">
        <v>38</v>
      </c>
      <c r="H18" s="2"/>
      <c r="I18" s="3" t="s">
        <v>27</v>
      </c>
      <c r="J18" s="8">
        <f>J16/(J17*60)</f>
        <v>19.020474</v>
      </c>
      <c r="K18" s="2"/>
      <c r="L18" s="2"/>
      <c r="M18" s="2"/>
      <c r="N18" s="2"/>
      <c r="O18" s="2"/>
    </row>
    <row r="19">
      <c r="A19" s="9" t="s">
        <v>39</v>
      </c>
      <c r="B19" s="10">
        <f>_xlfn.CEILING.MATH((B12 *B18)/B11)</f>
        <v>17</v>
      </c>
      <c r="C19" s="2"/>
      <c r="D19" s="2"/>
      <c r="E19" s="2"/>
      <c r="F19" s="2"/>
      <c r="G19" s="2"/>
      <c r="H19" s="2"/>
      <c r="I19" s="2"/>
      <c r="J19" s="2"/>
      <c r="K19" s="2"/>
      <c r="L19" s="2"/>
      <c r="M19" s="2"/>
      <c r="N19" s="2"/>
      <c r="O19" s="2"/>
    </row>
    <row r="20">
      <c r="A20" s="2" t="s">
        <v>40</v>
      </c>
      <c r="B20" s="6">
        <f>(B17/B19)</f>
        <v>0.108070875</v>
      </c>
      <c r="C20" s="2"/>
      <c r="D20" s="2"/>
      <c r="E20" s="2"/>
      <c r="F20" s="2"/>
      <c r="G20" s="2"/>
      <c r="H20" s="2"/>
      <c r="I20" s="2"/>
      <c r="J20" s="2"/>
      <c r="K20" s="2"/>
      <c r="L20" s="2"/>
      <c r="M20" s="2"/>
      <c r="N20" s="2"/>
      <c r="O20" s="2"/>
    </row>
    <row r="21">
      <c r="A21" s="2"/>
      <c r="B21" s="2"/>
      <c r="C21" s="2"/>
      <c r="D21" s="2"/>
      <c r="E21" s="2"/>
      <c r="F21" s="2"/>
      <c r="G21" s="2"/>
      <c r="H21" s="2"/>
      <c r="I21" s="2"/>
      <c r="J21" s="2"/>
      <c r="K21" s="2"/>
      <c r="L21" s="2"/>
      <c r="M21" s="2"/>
      <c r="N21" s="2"/>
      <c r="O21" s="2"/>
    </row>
    <row r="22">
      <c r="A22" s="2"/>
      <c r="B22" s="2"/>
      <c r="C22" s="2"/>
      <c r="D22" s="2"/>
      <c r="E22" s="2"/>
      <c r="F22" s="2"/>
      <c r="G22" s="2"/>
      <c r="H22" s="2"/>
      <c r="I22" s="2"/>
      <c r="J22" s="2"/>
      <c r="K22" s="2"/>
      <c r="L22" s="2"/>
      <c r="M22" s="2"/>
      <c r="N22" s="2"/>
      <c r="O22" s="2"/>
    </row>
    <row r="23">
      <c r="A23" s="2"/>
      <c r="B23" s="2"/>
      <c r="C23" s="2"/>
      <c r="D23" s="2"/>
      <c r="E23" s="2"/>
      <c r="F23" s="2"/>
      <c r="G23" s="2"/>
      <c r="H23" s="2"/>
      <c r="I23" s="2"/>
      <c r="J23" s="2"/>
      <c r="K23" s="2"/>
      <c r="L23" s="2"/>
      <c r="M23" s="2"/>
      <c r="N23" s="2"/>
      <c r="O23" s="2"/>
    </row>
    <row r="24">
      <c r="A24" s="2"/>
      <c r="B24" s="2"/>
      <c r="C24" s="2"/>
      <c r="D24" s="2"/>
      <c r="E24" s="2"/>
      <c r="F24" s="2"/>
      <c r="G24" s="2"/>
      <c r="H24" s="2"/>
      <c r="I24" s="2"/>
      <c r="J24" s="2"/>
      <c r="K24" s="2"/>
      <c r="L24" s="2"/>
      <c r="M24" s="2"/>
      <c r="N24" s="2"/>
      <c r="O24" s="2"/>
    </row>
    <row r="25">
      <c r="A25" s="2"/>
      <c r="B25" s="2"/>
      <c r="C25" s="2"/>
      <c r="D25" s="2"/>
      <c r="E25" s="2"/>
      <c r="F25" s="2"/>
      <c r="G25" s="2"/>
      <c r="H25" s="2"/>
      <c r="I25" s="2"/>
      <c r="J25" s="2"/>
      <c r="K25" s="2"/>
      <c r="L25" s="2"/>
      <c r="M25" s="2"/>
      <c r="N25" s="2"/>
      <c r="O25" s="2"/>
    </row>
    <row r="26">
      <c r="A26" s="2"/>
      <c r="B26" s="2"/>
      <c r="C26" s="2"/>
      <c r="D26" s="2"/>
      <c r="E26" s="2"/>
      <c r="F26" s="2"/>
      <c r="G26" s="2"/>
      <c r="H26" s="2"/>
      <c r="I26" s="2"/>
      <c r="J26" s="2"/>
      <c r="K26" s="2"/>
      <c r="L26" s="2"/>
      <c r="M26" s="2"/>
      <c r="N26" s="2"/>
      <c r="O26" s="2"/>
    </row>
    <row r="27">
      <c r="A27" s="2"/>
      <c r="B27" s="2"/>
      <c r="C27" s="2"/>
      <c r="D27" s="2"/>
      <c r="E27" s="2"/>
      <c r="F27" s="2"/>
      <c r="G27" s="2"/>
      <c r="H27" s="2"/>
      <c r="I27" s="2"/>
      <c r="J27" s="2"/>
      <c r="K27" s="2"/>
      <c r="L27" s="2"/>
      <c r="M27" s="2"/>
      <c r="N27" s="2"/>
      <c r="O27" s="2"/>
    </row>
    <row r="28">
      <c r="A28" s="2"/>
      <c r="B28" s="2"/>
      <c r="C28" s="2"/>
      <c r="D28" s="2"/>
      <c r="E28" s="2"/>
      <c r="F28" s="2"/>
      <c r="G28" s="2"/>
      <c r="H28" s="2"/>
      <c r="I28" s="2"/>
      <c r="J28" s="2"/>
      <c r="K28" s="2"/>
      <c r="L28" s="2"/>
      <c r="M28" s="2"/>
      <c r="N28" s="2"/>
      <c r="O28" s="2"/>
    </row>
    <row r="29">
      <c r="A29" s="11"/>
      <c r="B29" s="11"/>
      <c r="C29" s="11"/>
      <c r="D29" s="11"/>
      <c r="E29" s="11"/>
      <c r="F29" s="11"/>
      <c r="G29" s="11"/>
      <c r="H29" s="11"/>
      <c r="I29" s="11"/>
      <c r="J29" s="11"/>
      <c r="K29" s="11"/>
      <c r="L29" s="11"/>
      <c r="M29" s="11"/>
      <c r="N29" s="11"/>
      <c r="O29" s="11"/>
    </row>
  </sheetData>
  <mergeCells count="5">
    <mergeCell ref="A1:C1"/>
    <mergeCell ref="E1:G1"/>
    <mergeCell ref="I1:K1"/>
    <mergeCell ref="M1:O1"/>
    <mergeCell ref="M2:O12"/>
  </mergeCells>
  <drawing r:id="rId2"/>
  <legacyDrawing r:id="rId3"/>
</worksheet>
</file>