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Year1" sheetId="1" r:id="rId3"/>
    <sheet state="visible" name="Year2" sheetId="2" r:id="rId4"/>
    <sheet state="visible" name="Year3" sheetId="3" r:id="rId5"/>
  </sheets>
  <definedNames/>
  <calcPr/>
</workbook>
</file>

<file path=xl/sharedStrings.xml><?xml version="1.0" encoding="utf-8"?>
<sst xmlns="http://schemas.openxmlformats.org/spreadsheetml/2006/main" count="69" uniqueCount="23">
  <si>
    <t>Income Statement for Tray Cart Limited</t>
  </si>
  <si>
    <r>
      <t xml:space="preserve">For Year Ending </t>
    </r>
    <r>
      <rPr>
        <b/>
      </rPr>
      <t>12/31/2017</t>
    </r>
  </si>
  <si>
    <t>Revenue and Gains</t>
  </si>
  <si>
    <t>Expenses and Losses</t>
  </si>
  <si>
    <t>Units Sold</t>
  </si>
  <si>
    <t>Selling Price</t>
  </si>
  <si>
    <t>Loan</t>
  </si>
  <si>
    <t>Revenue from Sales</t>
  </si>
  <si>
    <t>Marketing Expenses</t>
  </si>
  <si>
    <t>Admin Expenses</t>
  </si>
  <si>
    <t>Depreciation</t>
  </si>
  <si>
    <t>Shipping</t>
  </si>
  <si>
    <t>Material Cost</t>
  </si>
  <si>
    <t>Labour Cost</t>
  </si>
  <si>
    <t>Total Revenue</t>
  </si>
  <si>
    <t>Total Expenses</t>
  </si>
  <si>
    <t>Profit Before Interest &amp; Taxes</t>
  </si>
  <si>
    <t>Loan Interest Expense</t>
  </si>
  <si>
    <t>Taxes Incurred (25%)</t>
  </si>
  <si>
    <t>Net Profit</t>
  </si>
  <si>
    <r>
      <t xml:space="preserve">For Year Ending </t>
    </r>
    <r>
      <rPr>
        <b/>
      </rPr>
      <t>12/31/2018</t>
    </r>
  </si>
  <si>
    <r>
      <t xml:space="preserve">For Year Ending </t>
    </r>
    <r>
      <rPr>
        <b/>
      </rPr>
      <t>12/31/2019</t>
    </r>
  </si>
  <si>
    <t>Loan Left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</si>
</sst>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/>
    <font>
      <b/>
      <sz val="14.0"/>
    </font>
    <font>
      <sz val="12.0"/>
    </font>
    <font>
      <b/>
      <sz val="12.0"/>
    </font>
    <font>
      <sz val="14.0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4A86E8"/>
        <bgColor rgb="FF4A86E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2" numFmtId="0" xfId="0" applyAlignment="1" applyFill="1" applyFont="1">
      <alignment/>
    </xf>
    <xf borderId="0" fillId="2" fontId="2" numFmtId="0" xfId="0" applyFont="1"/>
    <xf borderId="0" fillId="0" fontId="3" numFmtId="0" xfId="0" applyAlignment="1" applyFont="1">
      <alignment/>
    </xf>
    <xf borderId="0" fillId="0" fontId="3" numFmtId="164" xfId="0" applyFont="1" applyNumberFormat="1"/>
    <xf borderId="0" fillId="0" fontId="3" numFmtId="0" xfId="0" applyFont="1"/>
    <xf borderId="0" fillId="0" fontId="1" numFmtId="164" xfId="0" applyAlignment="1" applyFont="1" applyNumberFormat="1">
      <alignment/>
    </xf>
    <xf borderId="0" fillId="0" fontId="3" numFmtId="164" xfId="0" applyAlignment="1" applyFont="1" applyNumberFormat="1">
      <alignment/>
    </xf>
    <xf borderId="0" fillId="0" fontId="4" numFmtId="0" xfId="0" applyAlignment="1" applyFont="1">
      <alignment/>
    </xf>
    <xf borderId="0" fillId="0" fontId="4" numFmtId="164" xfId="0" applyFont="1" applyNumberFormat="1"/>
    <xf borderId="0" fillId="0" fontId="4" numFmtId="0" xfId="0" applyFont="1"/>
    <xf borderId="0" fillId="0" fontId="5" numFmtId="0" xfId="0" applyFont="1"/>
    <xf borderId="0" fillId="0" fontId="5" numFmtId="164" xfId="0" applyFont="1" applyNumberFormat="1"/>
    <xf borderId="0" fillId="2" fontId="3" numFmtId="0" xfId="0" applyAlignment="1" applyFont="1">
      <alignment/>
    </xf>
    <xf borderId="0" fillId="2" fontId="3" numFmtId="0" xfId="0" applyFont="1"/>
    <xf borderId="0" fillId="2" fontId="3" numFmtId="164" xfId="0" applyFont="1" applyNumberFormat="1"/>
    <xf borderId="0" fillId="2" fontId="3" numFmtId="164" xfId="0" applyAlignment="1" applyFont="1" applyNumberFormat="1">
      <alignment/>
    </xf>
    <xf borderId="0" fillId="2" fontId="5" numFmtId="0" xfId="0" applyFont="1"/>
    <xf borderId="0" fillId="2" fontId="5" numFmtId="164" xfId="0" applyFont="1" applyNumberFormat="1"/>
    <xf borderId="0" fillId="3" fontId="6" numFmtId="0" xfId="0" applyAlignment="1" applyFill="1" applyFont="1">
      <alignment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5.43"/>
    <col customWidth="1" min="5" max="5" width="33.57"/>
    <col customWidth="1" min="6" max="6" width="23.14"/>
  </cols>
  <sheetData>
    <row r="2">
      <c r="B2" s="1" t="s">
        <v>0</v>
      </c>
    </row>
    <row r="3">
      <c r="B3" s="1" t="s">
        <v>1</v>
      </c>
    </row>
    <row r="4">
      <c r="B4" s="2" t="s">
        <v>2</v>
      </c>
      <c r="C4" s="3"/>
      <c r="D4" s="3"/>
      <c r="E4" s="2" t="s">
        <v>3</v>
      </c>
      <c r="F4" s="3"/>
      <c r="H4" s="1" t="s">
        <v>4</v>
      </c>
      <c r="I4" s="1" t="s">
        <v>5</v>
      </c>
      <c r="J4" s="1" t="s">
        <v>6</v>
      </c>
    </row>
    <row r="5">
      <c r="B5" s="4" t="s">
        <v>7</v>
      </c>
      <c r="C5" s="5">
        <f>H5*I5</f>
        <v>180000</v>
      </c>
      <c r="D5" s="6"/>
      <c r="E5" s="4" t="s">
        <v>8</v>
      </c>
      <c r="F5" s="5">
        <f>60*H5</f>
        <v>36000</v>
      </c>
      <c r="H5" s="1">
        <v>600.0</v>
      </c>
      <c r="I5" s="7">
        <v>300.0</v>
      </c>
      <c r="J5" s="7">
        <v>150000.0</v>
      </c>
    </row>
    <row r="6">
      <c r="B6" s="4"/>
      <c r="C6" s="5"/>
      <c r="D6" s="6"/>
      <c r="E6" s="4" t="s">
        <v>9</v>
      </c>
      <c r="F6" s="8">
        <v>3000.0</v>
      </c>
    </row>
    <row r="7">
      <c r="B7" s="6"/>
      <c r="C7" s="5"/>
      <c r="D7" s="6"/>
      <c r="E7" s="4" t="s">
        <v>10</v>
      </c>
      <c r="F7" s="8">
        <f>0.05*H5*I5</f>
        <v>9000</v>
      </c>
    </row>
    <row r="8">
      <c r="B8" s="6"/>
      <c r="C8" s="5"/>
      <c r="D8" s="6"/>
      <c r="E8" s="4" t="s">
        <v>11</v>
      </c>
      <c r="F8" s="5">
        <f>100*H5</f>
        <v>60000</v>
      </c>
    </row>
    <row r="9">
      <c r="B9" s="6"/>
      <c r="C9" s="5"/>
      <c r="D9" s="6"/>
      <c r="E9" s="4" t="s">
        <v>12</v>
      </c>
      <c r="F9" s="8">
        <v>27456.0</v>
      </c>
    </row>
    <row r="10">
      <c r="B10" s="9"/>
      <c r="C10" s="10"/>
      <c r="D10" s="11"/>
      <c r="E10" s="4" t="s">
        <v>13</v>
      </c>
      <c r="F10" s="8">
        <v>4000.0</v>
      </c>
    </row>
    <row r="11">
      <c r="B11" s="9" t="s">
        <v>14</v>
      </c>
      <c r="C11" s="10">
        <f>Sum(C4:C8)</f>
        <v>180000</v>
      </c>
      <c r="D11" s="11"/>
      <c r="E11" s="9" t="s">
        <v>15</v>
      </c>
      <c r="F11" s="10">
        <f>SUM(F4:F10)</f>
        <v>139456</v>
      </c>
    </row>
    <row r="12">
      <c r="B12" s="12"/>
      <c r="C12" s="12"/>
      <c r="D12" s="12"/>
      <c r="E12" s="12"/>
      <c r="F12" s="13"/>
    </row>
    <row r="13">
      <c r="B13" s="12"/>
      <c r="C13" s="12"/>
      <c r="D13" s="12"/>
      <c r="E13" s="12"/>
      <c r="F13" s="13"/>
    </row>
    <row r="14">
      <c r="B14" s="14" t="s">
        <v>16</v>
      </c>
      <c r="C14" s="15"/>
      <c r="D14" s="15"/>
      <c r="E14" s="15"/>
      <c r="F14" s="16">
        <f>C11-F11</f>
        <v>40544</v>
      </c>
      <c r="H14" s="1"/>
    </row>
    <row r="15">
      <c r="B15" s="14" t="s">
        <v>17</v>
      </c>
      <c r="C15" s="15"/>
      <c r="D15" s="15"/>
      <c r="E15" s="15"/>
      <c r="F15" s="17">
        <f>0.05*J5</f>
        <v>7500</v>
      </c>
      <c r="H15" s="1"/>
    </row>
    <row r="16">
      <c r="B16" s="14" t="s">
        <v>18</v>
      </c>
      <c r="C16" s="15"/>
      <c r="D16" s="15"/>
      <c r="E16" s="15"/>
      <c r="F16" s="16">
        <f>F14*0.25</f>
        <v>10136</v>
      </c>
    </row>
    <row r="17">
      <c r="B17" s="2" t="s">
        <v>19</v>
      </c>
      <c r="C17" s="18"/>
      <c r="D17" s="18"/>
      <c r="E17" s="18"/>
      <c r="F17" s="19">
        <f>F14-F15-F16/2</f>
        <v>27976</v>
      </c>
    </row>
    <row r="19">
      <c r="C19" s="20" t="s">
        <v>4</v>
      </c>
      <c r="D19" s="20" t="s">
        <v>5</v>
      </c>
      <c r="E19" s="20" t="s">
        <v>22</v>
      </c>
    </row>
    <row r="20">
      <c r="C20" s="1">
        <v>600.0</v>
      </c>
      <c r="D20" s="7">
        <v>300.0</v>
      </c>
      <c r="E20" s="7">
        <f>150000-F17/2</f>
        <v>136012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5.43"/>
    <col customWidth="1" min="5" max="5" width="33.57"/>
    <col customWidth="1" min="6" max="6" width="23.14"/>
  </cols>
  <sheetData>
    <row r="2">
      <c r="B2" s="1" t="s">
        <v>0</v>
      </c>
    </row>
    <row r="3">
      <c r="B3" s="1" t="s">
        <v>20</v>
      </c>
    </row>
    <row r="4">
      <c r="B4" s="2" t="s">
        <v>2</v>
      </c>
      <c r="C4" s="3"/>
      <c r="D4" s="3"/>
      <c r="E4" s="2" t="s">
        <v>3</v>
      </c>
      <c r="F4" s="3"/>
      <c r="H4" s="1" t="s">
        <v>4</v>
      </c>
      <c r="I4" s="1" t="s">
        <v>5</v>
      </c>
      <c r="J4" s="1" t="s">
        <v>6</v>
      </c>
    </row>
    <row r="5">
      <c r="B5" s="4" t="s">
        <v>7</v>
      </c>
      <c r="C5" s="5">
        <f>H5*I5</f>
        <v>360000</v>
      </c>
      <c r="D5" s="6"/>
      <c r="E5" s="4" t="s">
        <v>8</v>
      </c>
      <c r="F5" s="5">
        <f>60*H5</f>
        <v>72000</v>
      </c>
      <c r="H5" s="1">
        <v>1200.0</v>
      </c>
      <c r="I5" s="7">
        <v>300.0</v>
      </c>
      <c r="J5" s="7">
        <f>150000-Year1!F17/2</f>
        <v>136012</v>
      </c>
    </row>
    <row r="6">
      <c r="B6" s="4"/>
      <c r="C6" s="5"/>
      <c r="D6" s="6"/>
      <c r="E6" s="4" t="s">
        <v>9</v>
      </c>
      <c r="F6" s="8">
        <v>3000.0</v>
      </c>
    </row>
    <row r="7">
      <c r="B7" s="6"/>
      <c r="C7" s="5"/>
      <c r="D7" s="6"/>
      <c r="E7" s="4" t="s">
        <v>10</v>
      </c>
      <c r="F7" s="8">
        <f>0.05*H5*I5</f>
        <v>18000</v>
      </c>
    </row>
    <row r="8">
      <c r="B8" s="6"/>
      <c r="C8" s="5"/>
      <c r="D8" s="6"/>
      <c r="E8" s="4" t="s">
        <v>11</v>
      </c>
      <c r="F8" s="5">
        <f>100*H5</f>
        <v>120000</v>
      </c>
    </row>
    <row r="9">
      <c r="B9" s="6"/>
      <c r="C9" s="5"/>
      <c r="D9" s="6"/>
      <c r="E9" s="4" t="s">
        <v>12</v>
      </c>
      <c r="F9" s="8">
        <v>27456.0</v>
      </c>
    </row>
    <row r="10">
      <c r="B10" s="9"/>
      <c r="C10" s="10"/>
      <c r="D10" s="11"/>
      <c r="E10" s="4" t="s">
        <v>13</v>
      </c>
      <c r="F10" s="8">
        <v>4000.0</v>
      </c>
    </row>
    <row r="11">
      <c r="B11" s="9" t="s">
        <v>14</v>
      </c>
      <c r="C11" s="10">
        <f>Sum(C4:C8)</f>
        <v>360000</v>
      </c>
      <c r="D11" s="11"/>
      <c r="E11" s="9" t="s">
        <v>15</v>
      </c>
      <c r="F11" s="10">
        <f>SUM(F4:F10)</f>
        <v>244456</v>
      </c>
    </row>
    <row r="12">
      <c r="B12" s="12"/>
      <c r="C12" s="12"/>
      <c r="D12" s="12"/>
      <c r="E12" s="12"/>
      <c r="F12" s="13"/>
    </row>
    <row r="13">
      <c r="B13" s="12"/>
      <c r="C13" s="12"/>
      <c r="D13" s="12"/>
      <c r="E13" s="12"/>
      <c r="F13" s="13"/>
    </row>
    <row r="14">
      <c r="B14" s="14" t="s">
        <v>16</v>
      </c>
      <c r="C14" s="15"/>
      <c r="D14" s="15"/>
      <c r="E14" s="15"/>
      <c r="F14" s="16">
        <f>C11-F11</f>
        <v>115544</v>
      </c>
      <c r="H14" s="1"/>
    </row>
    <row r="15">
      <c r="B15" s="14" t="s">
        <v>17</v>
      </c>
      <c r="C15" s="15"/>
      <c r="D15" s="15"/>
      <c r="E15" s="15"/>
      <c r="F15" s="17">
        <f>0.05*J5</f>
        <v>6800.6</v>
      </c>
      <c r="H15" s="1"/>
    </row>
    <row r="16">
      <c r="B16" s="14" t="s">
        <v>18</v>
      </c>
      <c r="C16" s="15"/>
      <c r="D16" s="15"/>
      <c r="E16" s="15"/>
      <c r="F16" s="16">
        <f>F14*0.25</f>
        <v>28886</v>
      </c>
    </row>
    <row r="17">
      <c r="B17" s="2" t="s">
        <v>19</v>
      </c>
      <c r="C17" s="18"/>
      <c r="D17" s="18"/>
      <c r="E17" s="18"/>
      <c r="F17" s="19">
        <f>F14-F15-F16</f>
        <v>79857.4</v>
      </c>
    </row>
    <row r="18">
      <c r="C18" s="21"/>
      <c r="D18" s="21"/>
      <c r="E18" s="21"/>
    </row>
    <row r="19">
      <c r="C19" s="20" t="s">
        <v>4</v>
      </c>
      <c r="D19" s="20" t="s">
        <v>5</v>
      </c>
      <c r="E19" s="20" t="s">
        <v>22</v>
      </c>
    </row>
    <row r="20">
      <c r="C20" s="1">
        <v>1200.0</v>
      </c>
      <c r="D20" s="7">
        <v>300.0</v>
      </c>
      <c r="E20" s="7">
        <f>Year1!E20-F17/2</f>
        <v>96083.3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5.43"/>
    <col customWidth="1" min="5" max="5" width="33.57"/>
    <col customWidth="1" min="6" max="6" width="23.14"/>
  </cols>
  <sheetData>
    <row r="2">
      <c r="B2" s="1" t="s">
        <v>0</v>
      </c>
    </row>
    <row r="3">
      <c r="B3" s="1" t="s">
        <v>21</v>
      </c>
    </row>
    <row r="4">
      <c r="B4" s="2" t="s">
        <v>2</v>
      </c>
      <c r="C4" s="3"/>
      <c r="D4" s="3"/>
      <c r="E4" s="2" t="s">
        <v>3</v>
      </c>
      <c r="F4" s="3"/>
      <c r="H4" s="1" t="s">
        <v>4</v>
      </c>
      <c r="I4" s="1" t="s">
        <v>5</v>
      </c>
      <c r="J4" s="1" t="s">
        <v>6</v>
      </c>
    </row>
    <row r="5">
      <c r="B5" s="4" t="s">
        <v>7</v>
      </c>
      <c r="C5" s="5">
        <f>H5*I5</f>
        <v>720000</v>
      </c>
      <c r="D5" s="6"/>
      <c r="E5" s="4" t="s">
        <v>8</v>
      </c>
      <c r="F5" s="5">
        <f>60*H5</f>
        <v>144000</v>
      </c>
      <c r="H5" s="1">
        <v>2400.0</v>
      </c>
      <c r="I5" s="7">
        <v>300.0</v>
      </c>
      <c r="J5" s="7">
        <f>Year2!J5-Year2!F17/2</f>
        <v>96083.3</v>
      </c>
    </row>
    <row r="6">
      <c r="B6" s="4"/>
      <c r="C6" s="5"/>
      <c r="D6" s="6"/>
      <c r="E6" s="4" t="s">
        <v>9</v>
      </c>
      <c r="F6" s="8">
        <v>3000.0</v>
      </c>
    </row>
    <row r="7">
      <c r="B7" s="6"/>
      <c r="C7" s="5"/>
      <c r="D7" s="6"/>
      <c r="E7" s="4" t="s">
        <v>10</v>
      </c>
      <c r="F7" s="8">
        <f>0.05*H5*I5</f>
        <v>36000</v>
      </c>
    </row>
    <row r="8">
      <c r="B8" s="6"/>
      <c r="C8" s="5"/>
      <c r="D8" s="6"/>
      <c r="E8" s="4" t="s">
        <v>11</v>
      </c>
      <c r="F8" s="5">
        <f>100*H5</f>
        <v>240000</v>
      </c>
    </row>
    <row r="9">
      <c r="B9" s="6"/>
      <c r="C9" s="5"/>
      <c r="D9" s="6"/>
      <c r="E9" s="4" t="s">
        <v>12</v>
      </c>
      <c r="F9" s="8">
        <v>27456.0</v>
      </c>
    </row>
    <row r="10">
      <c r="B10" s="9"/>
      <c r="C10" s="10"/>
      <c r="D10" s="11"/>
      <c r="E10" s="4" t="s">
        <v>13</v>
      </c>
      <c r="F10" s="8">
        <v>4000.0</v>
      </c>
    </row>
    <row r="11">
      <c r="B11" s="9" t="s">
        <v>14</v>
      </c>
      <c r="C11" s="10">
        <f>Sum(C4:C8)</f>
        <v>720000</v>
      </c>
      <c r="D11" s="11"/>
      <c r="E11" s="9" t="s">
        <v>15</v>
      </c>
      <c r="F11" s="10">
        <f>SUM(F4:F10)</f>
        <v>454456</v>
      </c>
    </row>
    <row r="12">
      <c r="B12" s="12"/>
      <c r="C12" s="12"/>
      <c r="D12" s="12"/>
      <c r="E12" s="12"/>
      <c r="F12" s="13"/>
    </row>
    <row r="13">
      <c r="B13" s="12"/>
      <c r="C13" s="12"/>
      <c r="D13" s="12"/>
      <c r="E13" s="12"/>
      <c r="F13" s="13"/>
    </row>
    <row r="14">
      <c r="B14" s="14" t="s">
        <v>16</v>
      </c>
      <c r="C14" s="15"/>
      <c r="D14" s="15"/>
      <c r="E14" s="15"/>
      <c r="F14" s="16">
        <f>C11-F11</f>
        <v>265544</v>
      </c>
      <c r="H14" s="1"/>
    </row>
    <row r="15">
      <c r="B15" s="14" t="s">
        <v>17</v>
      </c>
      <c r="C15" s="15"/>
      <c r="D15" s="15"/>
      <c r="E15" s="15"/>
      <c r="F15" s="17">
        <f>0.05*J5</f>
        <v>4804.165</v>
      </c>
      <c r="H15" s="1"/>
    </row>
    <row r="16">
      <c r="B16" s="14" t="s">
        <v>18</v>
      </c>
      <c r="C16" s="15"/>
      <c r="D16" s="15"/>
      <c r="E16" s="15"/>
      <c r="F16" s="16">
        <f>F14*0.25</f>
        <v>66386</v>
      </c>
    </row>
    <row r="17">
      <c r="B17" s="2" t="s">
        <v>19</v>
      </c>
      <c r="C17" s="18"/>
      <c r="D17" s="18"/>
      <c r="E17" s="18"/>
      <c r="F17" s="19">
        <f>F14-F15-F16</f>
        <v>194353.835</v>
      </c>
    </row>
    <row r="19">
      <c r="C19" s="20" t="s">
        <v>4</v>
      </c>
      <c r="D19" s="20" t="s">
        <v>5</v>
      </c>
      <c r="E19" s="20" t="s">
        <v>22</v>
      </c>
    </row>
    <row r="20">
      <c r="C20" s="1">
        <v>2400.0</v>
      </c>
      <c r="D20" s="7">
        <v>300.0</v>
      </c>
      <c r="E20" s="7">
        <v>0.0</v>
      </c>
    </row>
  </sheetData>
  <drawing r:id="rId1"/>
</worksheet>
</file>